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ANEAMENTO\PM Tucunduva\DIMENSIONAMENTO - Ressaca do Guerrilha\"/>
    </mc:Choice>
  </mc:AlternateContent>
  <xr:revisionPtr revIDLastSave="0" documentId="13_ncr:1_{5A9852EA-251C-413B-A47B-44A4CFB3F4EC}" xr6:coauthVersionLast="47" xr6:coauthVersionMax="47" xr10:uidLastSave="{00000000-0000-0000-0000-000000000000}"/>
  <bookViews>
    <workbookView xWindow="3972" yWindow="264" windowWidth="11652" windowHeight="12096" xr2:uid="{00000000-000D-0000-FFFF-FFFF00000000}"/>
  </bookViews>
  <sheets>
    <sheet name="Planilha Não desonerada" sheetId="7" r:id="rId1"/>
    <sheet name="CRONOGRAMA" sheetId="8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8" l="1"/>
  <c r="G7" i="7"/>
  <c r="G9" i="7"/>
  <c r="G10" i="7"/>
  <c r="G11" i="7"/>
  <c r="G12" i="7"/>
  <c r="G13" i="7"/>
  <c r="G14" i="7"/>
  <c r="G15" i="7"/>
  <c r="G16" i="7"/>
  <c r="G17" i="7"/>
  <c r="G18" i="7"/>
  <c r="G19" i="7"/>
  <c r="G8" i="7"/>
  <c r="G25" i="7"/>
  <c r="G26" i="7"/>
  <c r="G27" i="7"/>
  <c r="G28" i="7"/>
  <c r="G29" i="7"/>
  <c r="G30" i="7"/>
  <c r="G40" i="7"/>
  <c r="G41" i="7" s="1"/>
  <c r="F13" i="8"/>
  <c r="F14" i="8"/>
  <c r="G35" i="7"/>
  <c r="G24" i="7"/>
  <c r="G37" i="7" l="1"/>
  <c r="G20" i="7" l="1"/>
  <c r="G43" i="7" s="1"/>
  <c r="F12" i="8" l="1"/>
  <c r="F16" i="8" s="1"/>
  <c r="G31" i="7" l="1"/>
</calcChain>
</file>

<file path=xl/sharedStrings.xml><?xml version="1.0" encoding="utf-8"?>
<sst xmlns="http://schemas.openxmlformats.org/spreadsheetml/2006/main" count="108" uniqueCount="62">
  <si>
    <t>Metros</t>
  </si>
  <si>
    <t>Quant.</t>
  </si>
  <si>
    <t>Unid.</t>
  </si>
  <si>
    <t>Descrição</t>
  </si>
  <si>
    <t>Unit. R$</t>
  </si>
  <si>
    <t>Total R$</t>
  </si>
  <si>
    <t>Pç</t>
  </si>
  <si>
    <t>MDO</t>
  </si>
  <si>
    <t>Unid</t>
  </si>
  <si>
    <t>Tubo Galvanizado 1 1/4"</t>
  </si>
  <si>
    <t>Luva Galvanizada  1 1/4"</t>
  </si>
  <si>
    <t>União Galvanizada  1 1/4" Ferro e Bronze</t>
  </si>
  <si>
    <t>Válvula de retenção ferro e bronze  1 1/4"</t>
  </si>
  <si>
    <t>Nipel galvanizado  1 1/4"</t>
  </si>
  <si>
    <t>Adaptador galvanizado  1 1/4"</t>
  </si>
  <si>
    <t>Flange tampa de poço 6" x 1 1/4"</t>
  </si>
  <si>
    <t>CRONOGRAMA FÍSICO-FINANCEIRO</t>
  </si>
  <si>
    <t>Item</t>
  </si>
  <si>
    <t>Valor Total</t>
  </si>
  <si>
    <t>R$</t>
  </si>
  <si>
    <t>%</t>
  </si>
  <si>
    <t>1.0</t>
  </si>
  <si>
    <t>2.0</t>
  </si>
  <si>
    <t>POÇO TUBULAR</t>
  </si>
  <si>
    <t>m³</t>
  </si>
  <si>
    <t>Reaterro mecânico de vala</t>
  </si>
  <si>
    <t>m</t>
  </si>
  <si>
    <t>REDE ADUTORA</t>
  </si>
  <si>
    <t>Deslocamento e Mão de Obra para Instalação</t>
  </si>
  <si>
    <t>Instalação poço tubular</t>
  </si>
  <si>
    <t>ITEM 1.0</t>
  </si>
  <si>
    <t>Cotação</t>
  </si>
  <si>
    <t xml:space="preserve">Escavação mecânica em vala até 0,6 m </t>
  </si>
  <si>
    <t>Programador horário eletromecânico</t>
  </si>
  <si>
    <t>Curva Galvanizada  1 14"</t>
  </si>
  <si>
    <t>Válvula Retenção Bronze portinhola 40mm - posição horizontal</t>
  </si>
  <si>
    <t>RESERVAÇÃO</t>
  </si>
  <si>
    <t>e instalação</t>
  </si>
  <si>
    <t>Reservatório em fibra capacidade 15 000 liros, inclusive conexões, fornec.</t>
  </si>
  <si>
    <t>3.0</t>
  </si>
  <si>
    <t>Subtotal</t>
  </si>
  <si>
    <t>ITEM 2.0</t>
  </si>
  <si>
    <t>ITEM 3.0</t>
  </si>
  <si>
    <t>Instalação reservatório</t>
  </si>
  <si>
    <t>MÊS 1</t>
  </si>
  <si>
    <t>Instalação rede adutora</t>
  </si>
  <si>
    <t>Cabo Submersível 3 X 10mm</t>
  </si>
  <si>
    <t>Quadro de comando Weg 10HP - 440V BIFÁSICO</t>
  </si>
  <si>
    <t xml:space="preserve">Motobomba 4" VBUP46 10HP - 30E - TRIFÁSICO 380V- Vanbro Para vazão de 9.000 litros/hora </t>
  </si>
  <si>
    <t>ENTRADA DE ENERGIA ELÉTRICA</t>
  </si>
  <si>
    <t>Sinapi</t>
  </si>
  <si>
    <t>Curva 90° soldável PVC 40mm curta</t>
  </si>
  <si>
    <t xml:space="preserve">Cotação </t>
  </si>
  <si>
    <t>Tubo PVC Soldável 40 mm, inclusive conexões, fornec. e instalação</t>
  </si>
  <si>
    <t>Tubo PVC Soldável 40mm, inclusive conexões, fornec. e instalação</t>
  </si>
  <si>
    <t>Junção PVC Soldável 40x40mm</t>
  </si>
  <si>
    <t>Padrão de energia, aéreo, bifásico, instalado - CERTHIL</t>
  </si>
  <si>
    <t xml:space="preserve">TOTAL </t>
  </si>
  <si>
    <t>PLANILHA ORÇAMENTÁRIA - Não Desonerada</t>
  </si>
  <si>
    <t>4.0</t>
  </si>
  <si>
    <t>Instalação Entrada Energia Elétrica</t>
  </si>
  <si>
    <t>Sistema de Abastecimento de Água Localidade Ressaca do Guerrilha-  REDE ADUTORA E POÇO TUBULAR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</si>
</sst>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&quot;R$&quot;* #,##0.00_);_(&quot;R$&quot;* \(#,##0.00\);_(&quot;R$&quot;* &quot;-&quot;??_);_(@_)"/>
  </numFmts>
  <fonts count="13" x14ac:knownFonts="1">
    <font>
      <sz val="10"/>
      <name val="Arial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7"/>
      <name val="Times New Roman"/>
      <family val="1"/>
    </font>
    <font>
      <sz val="7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99">
    <xf numFmtId="0" fontId="0" fillId="0" borderId="0" xfId="0"/>
    <xf numFmtId="0" fontId="0" fillId="2" borderId="0" xfId="0" applyFill="1"/>
    <xf numFmtId="0" fontId="0" fillId="0" borderId="0" xfId="0"/>
    <xf numFmtId="0" fontId="4" fillId="2" borderId="2" xfId="0" applyFont="1" applyFill="1" applyBorder="1" applyAlignment="1">
      <alignment horizontal="center"/>
    </xf>
    <xf numFmtId="164" fontId="4" fillId="2" borderId="2" xfId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wrapText="1"/>
    </xf>
    <xf numFmtId="164" fontId="5" fillId="2" borderId="3" xfId="1" applyFont="1" applyFill="1" applyBorder="1" applyAlignment="1">
      <alignment vertic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left"/>
    </xf>
    <xf numFmtId="164" fontId="5" fillId="2" borderId="3" xfId="1" applyFont="1" applyFill="1" applyBorder="1"/>
    <xf numFmtId="14" fontId="5" fillId="2" borderId="3" xfId="0" applyNumberFormat="1" applyFont="1" applyFill="1" applyBorder="1" applyAlignment="1">
      <alignment horizontal="center"/>
    </xf>
    <xf numFmtId="164" fontId="5" fillId="2" borderId="3" xfId="1" applyFont="1" applyFill="1" applyBorder="1" applyAlignment="1"/>
    <xf numFmtId="0" fontId="5" fillId="2" borderId="3" xfId="0" applyFont="1" applyFill="1" applyBorder="1" applyAlignment="1"/>
    <xf numFmtId="0" fontId="5" fillId="2" borderId="4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 wrapText="1"/>
    </xf>
    <xf numFmtId="164" fontId="4" fillId="2" borderId="3" xfId="1" applyFont="1" applyFill="1" applyBorder="1" applyAlignment="1"/>
    <xf numFmtId="0" fontId="4" fillId="0" borderId="2" xfId="0" applyFont="1" applyBorder="1" applyAlignment="1">
      <alignment horizontal="center"/>
    </xf>
    <xf numFmtId="164" fontId="4" fillId="0" borderId="2" xfId="3" applyFont="1" applyBorder="1" applyAlignment="1">
      <alignment horizontal="center"/>
    </xf>
    <xf numFmtId="0" fontId="4" fillId="0" borderId="1" xfId="0" applyFont="1" applyBorder="1" applyAlignment="1"/>
    <xf numFmtId="0" fontId="5" fillId="0" borderId="3" xfId="0" applyFont="1" applyBorder="1" applyAlignment="1">
      <alignment horizontal="center"/>
    </xf>
    <xf numFmtId="14" fontId="5" fillId="0" borderId="3" xfId="0" applyNumberFormat="1" applyFont="1" applyBorder="1" applyAlignment="1">
      <alignment horizontal="center"/>
    </xf>
    <xf numFmtId="0" fontId="5" fillId="0" borderId="4" xfId="0" applyFont="1" applyBorder="1" applyAlignment="1"/>
    <xf numFmtId="164" fontId="5" fillId="0" borderId="3" xfId="3" applyFont="1" applyBorder="1"/>
    <xf numFmtId="164" fontId="5" fillId="0" borderId="3" xfId="3" applyFont="1" applyBorder="1" applyAlignment="1"/>
    <xf numFmtId="164" fontId="4" fillId="0" borderId="3" xfId="3" applyFont="1" applyBorder="1" applyAlignment="1"/>
    <xf numFmtId="0" fontId="6" fillId="3" borderId="3" xfId="0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" fillId="0" borderId="0" xfId="0" applyFont="1"/>
    <xf numFmtId="0" fontId="10" fillId="0" borderId="3" xfId="0" applyFont="1" applyBorder="1" applyAlignment="1">
      <alignment horizontal="center"/>
    </xf>
    <xf numFmtId="0" fontId="10" fillId="0" borderId="3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4" fillId="0" borderId="7" xfId="0" applyFont="1" applyBorder="1" applyAlignment="1"/>
    <xf numFmtId="0" fontId="5" fillId="0" borderId="0" xfId="0" applyFont="1"/>
    <xf numFmtId="0" fontId="11" fillId="0" borderId="4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43" fontId="12" fillId="0" borderId="6" xfId="4" applyFont="1" applyBorder="1" applyAlignment="1">
      <alignment horizontal="right" wrapText="1"/>
    </xf>
    <xf numFmtId="43" fontId="12" fillId="0" borderId="6" xfId="4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43" fontId="5" fillId="0" borderId="3" xfId="4" applyFont="1" applyBorder="1" applyAlignment="1">
      <alignment horizontal="right" wrapText="1"/>
    </xf>
    <xf numFmtId="43" fontId="5" fillId="0" borderId="3" xfId="4" applyFont="1" applyBorder="1" applyAlignment="1">
      <alignment horizontal="center"/>
    </xf>
    <xf numFmtId="0" fontId="4" fillId="0" borderId="11" xfId="0" applyFont="1" applyBorder="1" applyAlignment="1">
      <alignment horizontal="center" wrapText="1"/>
    </xf>
    <xf numFmtId="43" fontId="5" fillId="0" borderId="11" xfId="4" applyFont="1" applyBorder="1" applyAlignment="1">
      <alignment horizontal="right" wrapText="1"/>
    </xf>
    <xf numFmtId="43" fontId="5" fillId="0" borderId="11" xfId="4" applyFont="1" applyBorder="1" applyAlignment="1">
      <alignment horizontal="center"/>
    </xf>
    <xf numFmtId="0" fontId="5" fillId="0" borderId="3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165" fontId="4" fillId="3" borderId="4" xfId="0" applyNumberFormat="1" applyFont="1" applyFill="1" applyBorder="1" applyAlignment="1">
      <alignment horizontal="center"/>
    </xf>
    <xf numFmtId="165" fontId="4" fillId="3" borderId="5" xfId="0" applyNumberFormat="1" applyFont="1" applyFill="1" applyBorder="1" applyAlignment="1">
      <alignment horizontal="center"/>
    </xf>
    <xf numFmtId="43" fontId="5" fillId="0" borderId="3" xfId="4" applyFont="1" applyBorder="1" applyAlignment="1">
      <alignment horizontal="right"/>
    </xf>
    <xf numFmtId="0" fontId="10" fillId="0" borderId="11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" fillId="2" borderId="11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64" fontId="5" fillId="0" borderId="9" xfId="3" applyFont="1" applyBorder="1" applyAlignment="1">
      <alignment vertical="center"/>
    </xf>
    <xf numFmtId="164" fontId="5" fillId="0" borderId="11" xfId="3" applyFont="1" applyBorder="1" applyAlignment="1">
      <alignment vertical="center"/>
    </xf>
    <xf numFmtId="43" fontId="6" fillId="3" borderId="3" xfId="0" applyNumberFormat="1" applyFont="1" applyFill="1" applyBorder="1" applyAlignment="1"/>
    <xf numFmtId="43" fontId="4" fillId="0" borderId="5" xfId="4" applyFont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5" fillId="0" borderId="9" xfId="3" applyFont="1" applyBorder="1" applyAlignment="1">
      <alignment horizontal="center" vertical="center"/>
    </xf>
    <xf numFmtId="164" fontId="5" fillId="0" borderId="10" xfId="3" applyFont="1" applyBorder="1" applyAlignment="1">
      <alignment horizontal="center" vertical="center"/>
    </xf>
    <xf numFmtId="164" fontId="5" fillId="0" borderId="11" xfId="3" applyFont="1" applyBorder="1" applyAlignment="1">
      <alignment horizontal="center" vertical="center"/>
    </xf>
    <xf numFmtId="164" fontId="5" fillId="0" borderId="2" xfId="3" applyFont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</cellXfs>
  <cellStyles count="5">
    <cellStyle name="Hiperlink 2" xfId="2" xr:uid="{00000000-0005-0000-0000-000001000000}"/>
    <cellStyle name="Moeda" xfId="1" builtinId="4"/>
    <cellStyle name="Moeda 3" xfId="3" xr:uid="{00000000-0005-0000-0000-000003000000}"/>
    <cellStyle name="Normal" xfId="0" builtinId="0"/>
    <cellStyle name="Vírgula" xfId="4" builtinId="3"/>
  </cellStyles>
  <dxfs count="0"/>
  <tableStyles count="0" defaultTableStyle="TableStyleMedium9" defaultPivotStyle="PivotStyleLight16"/>
  <colors>
    <mruColors>
      <color rgb="FF77E8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A174A-860E-4F2E-90DB-EABE626A9B90}">
  <dimension ref="B1:Y43"/>
  <sheetViews>
    <sheetView showGridLines="0" tabSelected="1" topLeftCell="B1" workbookViewId="0">
      <selection activeCell="E18" sqref="E18"/>
    </sheetView>
  </sheetViews>
  <sheetFormatPr defaultRowHeight="13.2" x14ac:dyDescent="0.25"/>
  <cols>
    <col min="1" max="1" width="8.88671875" style="2"/>
    <col min="2" max="2" width="20.5546875" style="36" customWidth="1"/>
    <col min="3" max="3" width="11.33203125" style="2" customWidth="1"/>
    <col min="4" max="4" width="12.6640625" style="2" customWidth="1"/>
    <col min="5" max="5" width="54.33203125" style="2" bestFit="1" customWidth="1"/>
    <col min="6" max="6" width="13.6640625" style="2" customWidth="1"/>
    <col min="7" max="7" width="16.21875" style="2" customWidth="1"/>
    <col min="8" max="8" width="3.77734375" style="1" customWidth="1"/>
    <col min="9" max="25" width="8.88671875" style="1"/>
    <col min="26" max="16384" width="8.88671875" style="2"/>
  </cols>
  <sheetData>
    <row r="1" spans="2:7" ht="13.8" thickBot="1" x14ac:dyDescent="0.3"/>
    <row r="2" spans="2:7" ht="16.2" thickBot="1" x14ac:dyDescent="0.35">
      <c r="B2" s="75" t="s">
        <v>58</v>
      </c>
      <c r="C2" s="76"/>
      <c r="D2" s="76"/>
      <c r="E2" s="76"/>
      <c r="F2" s="76"/>
      <c r="G2" s="77"/>
    </row>
    <row r="3" spans="2:7" ht="7.8" customHeight="1" x14ac:dyDescent="0.25"/>
    <row r="4" spans="2:7" ht="10.5" customHeight="1" x14ac:dyDescent="0.25">
      <c r="B4" s="69"/>
      <c r="C4" s="70"/>
      <c r="D4" s="70"/>
      <c r="E4" s="70"/>
      <c r="F4" s="70"/>
      <c r="G4" s="71"/>
    </row>
    <row r="5" spans="2:7" ht="15.6" x14ac:dyDescent="0.3">
      <c r="B5" s="29" t="s">
        <v>30</v>
      </c>
      <c r="C5" s="66" t="s">
        <v>23</v>
      </c>
      <c r="D5" s="67"/>
      <c r="E5" s="67"/>
      <c r="F5" s="67"/>
      <c r="G5" s="68"/>
    </row>
    <row r="6" spans="2:7" x14ac:dyDescent="0.25">
      <c r="B6" s="37" t="s">
        <v>50</v>
      </c>
      <c r="C6" s="3" t="s">
        <v>1</v>
      </c>
      <c r="D6" s="4" t="s">
        <v>2</v>
      </c>
      <c r="E6" s="5" t="s">
        <v>3</v>
      </c>
      <c r="F6" s="3" t="s">
        <v>4</v>
      </c>
      <c r="G6" s="3" t="s">
        <v>5</v>
      </c>
    </row>
    <row r="7" spans="2:7" ht="26.4" x14ac:dyDescent="0.25">
      <c r="B7" s="39" t="s">
        <v>52</v>
      </c>
      <c r="C7" s="6">
        <v>1</v>
      </c>
      <c r="D7" s="7" t="s">
        <v>8</v>
      </c>
      <c r="E7" s="8" t="s">
        <v>48</v>
      </c>
      <c r="F7" s="9">
        <v>15387</v>
      </c>
      <c r="G7" s="9">
        <f>F7*C7</f>
        <v>15387</v>
      </c>
    </row>
    <row r="8" spans="2:7" x14ac:dyDescent="0.25">
      <c r="B8" s="39" t="s">
        <v>52</v>
      </c>
      <c r="C8" s="10">
        <v>1</v>
      </c>
      <c r="D8" s="11" t="s">
        <v>8</v>
      </c>
      <c r="E8" s="12" t="s">
        <v>47</v>
      </c>
      <c r="F8" s="13">
        <v>1800</v>
      </c>
      <c r="G8" s="9">
        <f>F8*C8</f>
        <v>1800</v>
      </c>
    </row>
    <row r="9" spans="2:7" x14ac:dyDescent="0.25">
      <c r="B9" s="39" t="s">
        <v>31</v>
      </c>
      <c r="C9" s="10">
        <v>152</v>
      </c>
      <c r="D9" s="14" t="s">
        <v>0</v>
      </c>
      <c r="E9" s="12" t="s">
        <v>46</v>
      </c>
      <c r="F9" s="13">
        <v>43.5</v>
      </c>
      <c r="G9" s="9">
        <f t="shared" ref="G9:G19" si="0">F9*C9</f>
        <v>6612</v>
      </c>
    </row>
    <row r="10" spans="2:7" x14ac:dyDescent="0.25">
      <c r="B10" s="39">
        <v>7698</v>
      </c>
      <c r="C10" s="10">
        <v>132</v>
      </c>
      <c r="D10" s="10" t="s">
        <v>0</v>
      </c>
      <c r="E10" s="12" t="s">
        <v>9</v>
      </c>
      <c r="F10" s="15">
        <v>62.3</v>
      </c>
      <c r="G10" s="9">
        <f t="shared" si="0"/>
        <v>8223.6</v>
      </c>
    </row>
    <row r="11" spans="2:7" x14ac:dyDescent="0.25">
      <c r="B11" s="39">
        <v>3911</v>
      </c>
      <c r="C11" s="10">
        <v>23</v>
      </c>
      <c r="D11" s="10" t="s">
        <v>6</v>
      </c>
      <c r="E11" s="12" t="s">
        <v>10</v>
      </c>
      <c r="F11" s="15">
        <v>17.09</v>
      </c>
      <c r="G11" s="9">
        <f t="shared" si="0"/>
        <v>393.07</v>
      </c>
    </row>
    <row r="12" spans="2:7" x14ac:dyDescent="0.25">
      <c r="B12" s="39">
        <v>1819</v>
      </c>
      <c r="C12" s="10">
        <v>1</v>
      </c>
      <c r="D12" s="10" t="s">
        <v>6</v>
      </c>
      <c r="E12" s="16" t="s">
        <v>34</v>
      </c>
      <c r="F12" s="15">
        <v>53.75</v>
      </c>
      <c r="G12" s="9">
        <f t="shared" si="0"/>
        <v>53.75</v>
      </c>
    </row>
    <row r="13" spans="2:7" x14ac:dyDescent="0.25">
      <c r="B13" s="39">
        <v>9888</v>
      </c>
      <c r="C13" s="10">
        <v>1</v>
      </c>
      <c r="D13" s="10" t="s">
        <v>6</v>
      </c>
      <c r="E13" s="16" t="s">
        <v>11</v>
      </c>
      <c r="F13" s="15">
        <v>50.78</v>
      </c>
      <c r="G13" s="9">
        <f t="shared" si="0"/>
        <v>50.78</v>
      </c>
    </row>
    <row r="14" spans="2:7" x14ac:dyDescent="0.25">
      <c r="B14" s="39">
        <v>10411</v>
      </c>
      <c r="C14" s="10">
        <v>1</v>
      </c>
      <c r="D14" s="10" t="s">
        <v>6</v>
      </c>
      <c r="E14" s="16" t="s">
        <v>12</v>
      </c>
      <c r="F14" s="15">
        <v>255</v>
      </c>
      <c r="G14" s="9">
        <f t="shared" si="0"/>
        <v>255</v>
      </c>
    </row>
    <row r="15" spans="2:7" x14ac:dyDescent="0.25">
      <c r="B15" s="39">
        <v>4180</v>
      </c>
      <c r="C15" s="10">
        <v>1</v>
      </c>
      <c r="D15" s="10" t="s">
        <v>6</v>
      </c>
      <c r="E15" s="16" t="s">
        <v>13</v>
      </c>
      <c r="F15" s="15">
        <v>15.52</v>
      </c>
      <c r="G15" s="9">
        <f t="shared" si="0"/>
        <v>15.52</v>
      </c>
    </row>
    <row r="16" spans="2:7" ht="12.75" customHeight="1" x14ac:dyDescent="0.25">
      <c r="B16" s="39" t="s">
        <v>31</v>
      </c>
      <c r="C16" s="10">
        <v>1</v>
      </c>
      <c r="D16" s="10" t="s">
        <v>6</v>
      </c>
      <c r="E16" s="12" t="s">
        <v>14</v>
      </c>
      <c r="F16" s="15">
        <v>131.25</v>
      </c>
      <c r="G16" s="9">
        <f t="shared" si="0"/>
        <v>131.25</v>
      </c>
    </row>
    <row r="17" spans="2:7" x14ac:dyDescent="0.25">
      <c r="B17" s="39" t="s">
        <v>31</v>
      </c>
      <c r="C17" s="10">
        <v>1</v>
      </c>
      <c r="D17" s="35" t="s">
        <v>8</v>
      </c>
      <c r="E17" s="17" t="s">
        <v>15</v>
      </c>
      <c r="F17" s="15">
        <v>135</v>
      </c>
      <c r="G17" s="9">
        <f t="shared" si="0"/>
        <v>135</v>
      </c>
    </row>
    <row r="18" spans="2:7" x14ac:dyDescent="0.25">
      <c r="B18" s="39" t="s">
        <v>31</v>
      </c>
      <c r="C18" s="10">
        <v>2</v>
      </c>
      <c r="D18" s="34" t="s">
        <v>8</v>
      </c>
      <c r="E18" s="12" t="s">
        <v>33</v>
      </c>
      <c r="F18" s="15">
        <v>200</v>
      </c>
      <c r="G18" s="9">
        <f t="shared" si="0"/>
        <v>400</v>
      </c>
    </row>
    <row r="19" spans="2:7" ht="14.25" customHeight="1" x14ac:dyDescent="0.25">
      <c r="B19" s="39" t="s">
        <v>31</v>
      </c>
      <c r="C19" s="10">
        <v>1</v>
      </c>
      <c r="D19" s="10" t="s">
        <v>7</v>
      </c>
      <c r="E19" s="18" t="s">
        <v>28</v>
      </c>
      <c r="F19" s="15">
        <v>1800</v>
      </c>
      <c r="G19" s="9">
        <f t="shared" si="0"/>
        <v>1800</v>
      </c>
    </row>
    <row r="20" spans="2:7" x14ac:dyDescent="0.25">
      <c r="B20" s="72" t="s">
        <v>40</v>
      </c>
      <c r="C20" s="73"/>
      <c r="D20" s="73"/>
      <c r="E20" s="73"/>
      <c r="F20" s="74"/>
      <c r="G20" s="19">
        <f>SUM(G7:G19)</f>
        <v>35256.969999999994</v>
      </c>
    </row>
    <row r="21" spans="2:7" ht="9.75" customHeight="1" x14ac:dyDescent="0.25">
      <c r="B21" s="69"/>
      <c r="C21" s="70"/>
      <c r="D21" s="70"/>
      <c r="E21" s="70"/>
      <c r="F21" s="70"/>
      <c r="G21" s="71"/>
    </row>
    <row r="22" spans="2:7" s="1" customFormat="1" ht="15.6" x14ac:dyDescent="0.3">
      <c r="B22" s="29" t="s">
        <v>41</v>
      </c>
      <c r="C22" s="66" t="s">
        <v>27</v>
      </c>
      <c r="D22" s="67"/>
      <c r="E22" s="67"/>
      <c r="F22" s="67"/>
      <c r="G22" s="68"/>
    </row>
    <row r="23" spans="2:7" s="1" customFormat="1" x14ac:dyDescent="0.25">
      <c r="B23" s="37" t="s">
        <v>50</v>
      </c>
      <c r="C23" s="20" t="s">
        <v>1</v>
      </c>
      <c r="D23" s="21" t="s">
        <v>2</v>
      </c>
      <c r="E23" s="22" t="s">
        <v>3</v>
      </c>
      <c r="F23" s="20" t="s">
        <v>4</v>
      </c>
      <c r="G23" s="20" t="s">
        <v>5</v>
      </c>
    </row>
    <row r="24" spans="2:7" s="1" customFormat="1" x14ac:dyDescent="0.25">
      <c r="B24" s="39">
        <v>88858</v>
      </c>
      <c r="C24" s="23">
        <v>3.6</v>
      </c>
      <c r="D24" s="32" t="s">
        <v>24</v>
      </c>
      <c r="E24" s="33" t="s">
        <v>32</v>
      </c>
      <c r="F24" s="26">
        <v>57.63</v>
      </c>
      <c r="G24" s="26">
        <f>F24*C24</f>
        <v>207.46800000000002</v>
      </c>
    </row>
    <row r="25" spans="2:7" s="1" customFormat="1" x14ac:dyDescent="0.25">
      <c r="B25" s="39">
        <v>93369</v>
      </c>
      <c r="C25" s="23">
        <v>3.6</v>
      </c>
      <c r="D25" s="32" t="s">
        <v>24</v>
      </c>
      <c r="E25" s="33" t="s">
        <v>25</v>
      </c>
      <c r="F25" s="26">
        <v>16.95</v>
      </c>
      <c r="G25" s="26">
        <f t="shared" ref="G25:G30" si="1">F25*C25</f>
        <v>61.019999999999996</v>
      </c>
    </row>
    <row r="26" spans="2:7" s="1" customFormat="1" x14ac:dyDescent="0.25">
      <c r="B26" s="39">
        <v>9874</v>
      </c>
      <c r="C26" s="23">
        <v>20</v>
      </c>
      <c r="D26" s="32" t="s">
        <v>26</v>
      </c>
      <c r="E26" s="33" t="s">
        <v>53</v>
      </c>
      <c r="F26" s="27">
        <v>25</v>
      </c>
      <c r="G26" s="26">
        <f t="shared" si="1"/>
        <v>500</v>
      </c>
    </row>
    <row r="27" spans="2:7" s="1" customFormat="1" x14ac:dyDescent="0.25">
      <c r="B27" s="39">
        <v>20140</v>
      </c>
      <c r="C27" s="23">
        <v>1</v>
      </c>
      <c r="D27" s="24" t="s">
        <v>8</v>
      </c>
      <c r="E27" s="25" t="s">
        <v>55</v>
      </c>
      <c r="F27" s="27">
        <v>8.91</v>
      </c>
      <c r="G27" s="26">
        <f t="shared" si="1"/>
        <v>8.91</v>
      </c>
    </row>
    <row r="28" spans="2:7" s="1" customFormat="1" x14ac:dyDescent="0.25">
      <c r="B28" s="39">
        <v>1958</v>
      </c>
      <c r="C28" s="23">
        <v>2</v>
      </c>
      <c r="D28" s="24" t="s">
        <v>8</v>
      </c>
      <c r="E28" s="25" t="s">
        <v>51</v>
      </c>
      <c r="F28" s="27">
        <v>18.95</v>
      </c>
      <c r="G28" s="26">
        <f t="shared" si="1"/>
        <v>37.9</v>
      </c>
    </row>
    <row r="29" spans="2:7" x14ac:dyDescent="0.25">
      <c r="B29" s="38">
        <v>10409</v>
      </c>
      <c r="C29" s="23">
        <v>2</v>
      </c>
      <c r="D29" s="24" t="s">
        <v>8</v>
      </c>
      <c r="E29" s="25" t="s">
        <v>35</v>
      </c>
      <c r="F29" s="27">
        <v>255</v>
      </c>
      <c r="G29" s="26">
        <f t="shared" si="1"/>
        <v>510</v>
      </c>
    </row>
    <row r="30" spans="2:7" x14ac:dyDescent="0.25">
      <c r="B30" s="38">
        <v>9874</v>
      </c>
      <c r="C30" s="23">
        <v>8.5</v>
      </c>
      <c r="D30" s="24" t="s">
        <v>26</v>
      </c>
      <c r="E30" s="25" t="s">
        <v>54</v>
      </c>
      <c r="F30" s="27">
        <v>25</v>
      </c>
      <c r="G30" s="26">
        <f t="shared" si="1"/>
        <v>212.5</v>
      </c>
    </row>
    <row r="31" spans="2:7" x14ac:dyDescent="0.25">
      <c r="B31" s="72" t="s">
        <v>40</v>
      </c>
      <c r="C31" s="73"/>
      <c r="D31" s="73"/>
      <c r="E31" s="73"/>
      <c r="F31" s="74"/>
      <c r="G31" s="28">
        <f>SUM(G24:G30)</f>
        <v>1537.798</v>
      </c>
    </row>
    <row r="32" spans="2:7" x14ac:dyDescent="0.25">
      <c r="B32" s="69"/>
      <c r="C32" s="70"/>
      <c r="D32" s="70"/>
      <c r="E32" s="70"/>
      <c r="F32" s="70"/>
      <c r="G32" s="71"/>
    </row>
    <row r="33" spans="2:7" ht="15.6" x14ac:dyDescent="0.3">
      <c r="B33" s="29" t="s">
        <v>42</v>
      </c>
      <c r="C33" s="66" t="s">
        <v>36</v>
      </c>
      <c r="D33" s="67"/>
      <c r="E33" s="67"/>
      <c r="F33" s="67"/>
      <c r="G33" s="68"/>
    </row>
    <row r="34" spans="2:7" x14ac:dyDescent="0.25">
      <c r="B34" s="37" t="s">
        <v>50</v>
      </c>
      <c r="C34" s="20" t="s">
        <v>1</v>
      </c>
      <c r="D34" s="21" t="s">
        <v>2</v>
      </c>
      <c r="E34" s="40" t="s">
        <v>3</v>
      </c>
      <c r="F34" s="20" t="s">
        <v>4</v>
      </c>
      <c r="G34" s="20" t="s">
        <v>5</v>
      </c>
    </row>
    <row r="35" spans="2:7" x14ac:dyDescent="0.25">
      <c r="B35" s="82" t="s">
        <v>31</v>
      </c>
      <c r="C35" s="78">
        <v>1</v>
      </c>
      <c r="D35" s="80" t="s">
        <v>2</v>
      </c>
      <c r="E35" s="57" t="s">
        <v>38</v>
      </c>
      <c r="F35" s="84">
        <v>15000</v>
      </c>
      <c r="G35" s="86">
        <f>F35*C35</f>
        <v>15000</v>
      </c>
    </row>
    <row r="36" spans="2:7" x14ac:dyDescent="0.25">
      <c r="B36" s="83"/>
      <c r="C36" s="79"/>
      <c r="D36" s="81"/>
      <c r="E36" s="58" t="s">
        <v>37</v>
      </c>
      <c r="F36" s="85"/>
      <c r="G36" s="87"/>
    </row>
    <row r="37" spans="2:7" x14ac:dyDescent="0.25">
      <c r="B37" s="72" t="s">
        <v>40</v>
      </c>
      <c r="C37" s="73"/>
      <c r="D37" s="73"/>
      <c r="E37" s="73"/>
      <c r="F37" s="74"/>
      <c r="G37" s="28">
        <f>SUM(G35:G36)</f>
        <v>15000</v>
      </c>
    </row>
    <row r="38" spans="2:7" ht="15.6" x14ac:dyDescent="0.3">
      <c r="B38" s="29" t="s">
        <v>42</v>
      </c>
      <c r="C38" s="66" t="s">
        <v>49</v>
      </c>
      <c r="D38" s="67"/>
      <c r="E38" s="67"/>
      <c r="F38" s="67"/>
      <c r="G38" s="68"/>
    </row>
    <row r="39" spans="2:7" x14ac:dyDescent="0.25">
      <c r="B39" s="37" t="s">
        <v>50</v>
      </c>
      <c r="C39" s="20" t="s">
        <v>1</v>
      </c>
      <c r="D39" s="21" t="s">
        <v>2</v>
      </c>
      <c r="E39" s="40" t="s">
        <v>3</v>
      </c>
      <c r="F39" s="20" t="s">
        <v>4</v>
      </c>
      <c r="G39" s="20" t="s">
        <v>5</v>
      </c>
    </row>
    <row r="40" spans="2:7" x14ac:dyDescent="0.25">
      <c r="B40" s="59" t="s">
        <v>31</v>
      </c>
      <c r="C40" s="60">
        <v>1</v>
      </c>
      <c r="D40" s="61" t="s">
        <v>2</v>
      </c>
      <c r="E40" s="57" t="s">
        <v>56</v>
      </c>
      <c r="F40" s="62">
        <v>2075</v>
      </c>
      <c r="G40" s="63">
        <f>F40*C40</f>
        <v>2075</v>
      </c>
    </row>
    <row r="41" spans="2:7" x14ac:dyDescent="0.25">
      <c r="B41" s="72" t="s">
        <v>40</v>
      </c>
      <c r="C41" s="73"/>
      <c r="D41" s="73"/>
      <c r="E41" s="73"/>
      <c r="F41" s="74"/>
      <c r="G41" s="28">
        <f>SUM(G40:G40)</f>
        <v>2075</v>
      </c>
    </row>
    <row r="43" spans="2:7" ht="15.6" x14ac:dyDescent="0.3">
      <c r="B43" s="66" t="s">
        <v>57</v>
      </c>
      <c r="C43" s="67"/>
      <c r="D43" s="67"/>
      <c r="E43" s="67"/>
      <c r="F43" s="68"/>
      <c r="G43" s="64">
        <f>G20+G31+G37+G41</f>
        <v>53869.767999999996</v>
      </c>
    </row>
  </sheetData>
  <mergeCells count="18">
    <mergeCell ref="B2:G2"/>
    <mergeCell ref="B20:F20"/>
    <mergeCell ref="B21:G21"/>
    <mergeCell ref="B4:G4"/>
    <mergeCell ref="C35:C36"/>
    <mergeCell ref="D35:D36"/>
    <mergeCell ref="B35:B36"/>
    <mergeCell ref="F35:F36"/>
    <mergeCell ref="G35:G36"/>
    <mergeCell ref="B31:F31"/>
    <mergeCell ref="C5:G5"/>
    <mergeCell ref="C22:G22"/>
    <mergeCell ref="C33:G33"/>
    <mergeCell ref="B32:G32"/>
    <mergeCell ref="B43:F43"/>
    <mergeCell ref="B41:F41"/>
    <mergeCell ref="C38:G38"/>
    <mergeCell ref="B37:F37"/>
  </mergeCells>
  <phoneticPr fontId="9" type="noConversion"/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C8F6D-825C-4772-842E-E59F697B79A0}">
  <dimension ref="B4:F16"/>
  <sheetViews>
    <sheetView showGridLines="0" topLeftCell="A4" workbookViewId="0">
      <selection activeCell="F25" sqref="F25"/>
    </sheetView>
  </sheetViews>
  <sheetFormatPr defaultRowHeight="13.2" x14ac:dyDescent="0.25"/>
  <cols>
    <col min="1" max="1" width="2.44140625" customWidth="1"/>
    <col min="2" max="2" width="14.109375" customWidth="1"/>
    <col min="3" max="3" width="29.21875" customWidth="1"/>
    <col min="4" max="6" width="13.77734375" customWidth="1"/>
  </cols>
  <sheetData>
    <row r="4" spans="2:6" s="2" customFormat="1" ht="13.8" thickBot="1" x14ac:dyDescent="0.3"/>
    <row r="5" spans="2:6" ht="16.2" thickBot="1" x14ac:dyDescent="0.3">
      <c r="B5" s="91" t="s">
        <v>16</v>
      </c>
      <c r="C5" s="92"/>
      <c r="D5" s="92"/>
      <c r="E5" s="92"/>
      <c r="F5" s="93"/>
    </row>
    <row r="6" spans="2:6" ht="13.8" x14ac:dyDescent="0.25">
      <c r="B6" s="94"/>
      <c r="C6" s="94"/>
      <c r="D6" s="30"/>
      <c r="E6" s="31"/>
      <c r="F6" s="31"/>
    </row>
    <row r="7" spans="2:6" ht="13.8" customHeight="1" x14ac:dyDescent="0.25">
      <c r="B7" s="90" t="s">
        <v>61</v>
      </c>
      <c r="C7" s="90"/>
      <c r="D7" s="90"/>
      <c r="E7" s="90"/>
      <c r="F7" s="90"/>
    </row>
    <row r="8" spans="2:6" x14ac:dyDescent="0.25">
      <c r="B8" s="96"/>
      <c r="C8" s="96"/>
      <c r="D8" s="96"/>
      <c r="E8" s="96"/>
      <c r="F8" s="96"/>
    </row>
    <row r="9" spans="2:6" x14ac:dyDescent="0.25">
      <c r="B9" s="95"/>
      <c r="C9" s="96"/>
      <c r="D9" s="41"/>
      <c r="E9" s="41"/>
      <c r="F9" s="41"/>
    </row>
    <row r="10" spans="2:6" x14ac:dyDescent="0.25">
      <c r="B10" s="97" t="s">
        <v>17</v>
      </c>
      <c r="C10" s="97" t="s">
        <v>3</v>
      </c>
      <c r="D10" s="97" t="s">
        <v>18</v>
      </c>
      <c r="E10" s="88" t="s">
        <v>44</v>
      </c>
      <c r="F10" s="89"/>
    </row>
    <row r="11" spans="2:6" x14ac:dyDescent="0.25">
      <c r="B11" s="98"/>
      <c r="C11" s="98"/>
      <c r="D11" s="98"/>
      <c r="E11" s="54" t="s">
        <v>20</v>
      </c>
      <c r="F11" s="55" t="s">
        <v>19</v>
      </c>
    </row>
    <row r="12" spans="2:6" x14ac:dyDescent="0.25">
      <c r="B12" s="46" t="s">
        <v>21</v>
      </c>
      <c r="C12" s="52" t="s">
        <v>29</v>
      </c>
      <c r="D12" s="47">
        <v>35256.97</v>
      </c>
      <c r="E12" s="56">
        <v>100</v>
      </c>
      <c r="F12" s="48">
        <f t="shared" ref="F12:F14" si="0">E12/100*D12</f>
        <v>35256.97</v>
      </c>
    </row>
    <row r="13" spans="2:6" s="2" customFormat="1" x14ac:dyDescent="0.25">
      <c r="B13" s="46" t="s">
        <v>22</v>
      </c>
      <c r="C13" s="52" t="s">
        <v>45</v>
      </c>
      <c r="D13" s="47">
        <v>1537.8</v>
      </c>
      <c r="E13" s="48">
        <v>100</v>
      </c>
      <c r="F13" s="48">
        <f t="shared" si="0"/>
        <v>1537.8</v>
      </c>
    </row>
    <row r="14" spans="2:6" x14ac:dyDescent="0.25">
      <c r="B14" s="49" t="s">
        <v>39</v>
      </c>
      <c r="C14" s="53" t="s">
        <v>43</v>
      </c>
      <c r="D14" s="50">
        <v>15000</v>
      </c>
      <c r="E14" s="51">
        <v>100</v>
      </c>
      <c r="F14" s="51">
        <f t="shared" si="0"/>
        <v>15000</v>
      </c>
    </row>
    <row r="15" spans="2:6" s="2" customFormat="1" x14ac:dyDescent="0.25">
      <c r="B15" s="49" t="s">
        <v>59</v>
      </c>
      <c r="C15" s="53" t="s">
        <v>60</v>
      </c>
      <c r="D15" s="50">
        <v>2075</v>
      </c>
      <c r="E15" s="51">
        <v>100</v>
      </c>
      <c r="F15" s="51">
        <f t="shared" ref="F15" si="1">E15/100*D15</f>
        <v>2075</v>
      </c>
    </row>
    <row r="16" spans="2:6" x14ac:dyDescent="0.25">
      <c r="B16" s="42"/>
      <c r="C16" s="43"/>
      <c r="D16" s="44"/>
      <c r="E16" s="45"/>
      <c r="F16" s="65">
        <f>SUM(F12:F15)</f>
        <v>53869.770000000004</v>
      </c>
    </row>
  </sheetData>
  <mergeCells count="9">
    <mergeCell ref="E10:F10"/>
    <mergeCell ref="B7:F7"/>
    <mergeCell ref="B5:F5"/>
    <mergeCell ref="B6:C6"/>
    <mergeCell ref="B9:C9"/>
    <mergeCell ref="B8:F8"/>
    <mergeCell ref="C10:C11"/>
    <mergeCell ref="B10:B11"/>
    <mergeCell ref="D10:D11"/>
  </mergeCells>
  <phoneticPr fontId="9" type="noConversion"/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Não desonerada</vt:lpstr>
      <vt:lpstr>CRONOGRAMA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ÀGUA VIVA</dc:creator>
  <cp:lastModifiedBy>user</cp:lastModifiedBy>
  <cp:lastPrinted>2020-12-15T20:41:09Z</cp:lastPrinted>
  <dcterms:created xsi:type="dcterms:W3CDTF">2006-10-06T11:31:39Z</dcterms:created>
  <dcterms:modified xsi:type="dcterms:W3CDTF">2022-06-01T22:43:31Z</dcterms:modified>
</cp:coreProperties>
</file>